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bookViews>
    <workbookView xWindow="0" yWindow="0" windowWidth="17250" windowHeight="2730" activeTab="1"/>
  </bookViews>
  <sheets>
    <sheet name="Anleitung" sheetId="3" r:id="rId1"/>
    <sheet name="Tabelle" sheetId="1" r:id="rId2"/>
    <sheet name="CSV" sheetId="2" r:id="rId3"/>
  </sheets>
  <definedNames>
    <definedName name="_xlnm.Print_Area" localSheetId="0">'Anleitung'!$A$1:$F$19</definedName>
    <definedName name="_xlnm.Print_Area" localSheetId="1">'Tabelle'!$B$1:$T$57</definedName>
    <definedName name="_xlnm.Print_Titles" localSheetId="1">'Tabelle'!$1:$9</definedName>
  </definedNames>
  <calcPr calcId="152511"/>
</workbook>
</file>

<file path=xl/comments2.xml><?xml version="1.0" encoding="utf-8"?>
<comments xmlns="http://schemas.openxmlformats.org/spreadsheetml/2006/main">
  <authors>
    <author> </author>
  </authors>
  <commentList>
    <comment ref="B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Landesmeisterschaft Freie Partie gr. Billard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z.B. 2013/14</t>
        </r>
      </text>
    </comment>
    <comment ref="D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Format TT.MM.JJJJ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 : </t>
        </r>
        <r>
          <rPr>
            <sz val="10"/>
            <rFont val="Tahoma"/>
            <family val="2"/>
          </rPr>
          <t>Anzeige wenn alle Spiele gespielt sind</t>
        </r>
      </text>
    </comment>
    <comment ref="B6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  <comment ref="Q6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Anzeige wenn alle Spiele gespielt sind</t>
        </r>
      </text>
    </comment>
  </commentList>
</comments>
</file>

<file path=xl/sharedStrings.xml><?xml version="1.0" encoding="utf-8"?>
<sst xmlns="http://schemas.openxmlformats.org/spreadsheetml/2006/main" count="67" uniqueCount="46">
  <si>
    <t>Saison:</t>
  </si>
  <si>
    <t>Distanz:</t>
  </si>
  <si>
    <t>Punkte:</t>
  </si>
  <si>
    <t>Aufnahmen:</t>
  </si>
  <si>
    <t>Austragungsort:</t>
  </si>
  <si>
    <t>Datum:</t>
  </si>
  <si>
    <t>Ausrichter:</t>
  </si>
  <si>
    <t>Teilnehmer:</t>
  </si>
  <si>
    <t>Nr.</t>
  </si>
  <si>
    <t>Name</t>
  </si>
  <si>
    <t>Vorname</t>
  </si>
  <si>
    <t>Verein</t>
  </si>
  <si>
    <t>Spieler-Nr</t>
  </si>
  <si>
    <t>Bälle</t>
  </si>
  <si>
    <t>GD</t>
  </si>
  <si>
    <t>HS</t>
  </si>
  <si>
    <t>Aufn.</t>
  </si>
  <si>
    <t>Runde</t>
  </si>
  <si>
    <t>Rang</t>
  </si>
  <si>
    <t>BED</t>
  </si>
  <si>
    <t>Ermittlung Rang</t>
  </si>
  <si>
    <t>Ermittlung BED</t>
  </si>
  <si>
    <t>Partie-
Punkte</t>
  </si>
  <si>
    <t>Eingabe Meisterschaft und Disziplin</t>
  </si>
  <si>
    <t>Spielergebnisse:</t>
  </si>
  <si>
    <t>Rangliste:</t>
  </si>
  <si>
    <t>Zwischenstand:</t>
  </si>
  <si>
    <t>Anleitung zum Ausfüllen des Spielberichts</t>
  </si>
  <si>
    <t>Der Spielbericht ist mit Schreibschutz versehen. Die Schriftgröße in Zellen kann angepasst werden. Durch Drücken der TAB-Taste springt man von Eingabefeld zu Eingabefeld. Bei Zellen mit kleinen roten Dreiecken oben rechts sind Kommentare hinterlegt.</t>
  </si>
  <si>
    <t>Titel:</t>
  </si>
  <si>
    <t>Den angezeigten Text ersetzen durch z.B. Landesmeisterschaft Freie Partie kl. Billard, oder Qualifikation zur LM Cadre 35/2</t>
  </si>
  <si>
    <r>
      <rPr>
        <b/>
        <u val="single"/>
        <sz val="10"/>
        <rFont val="Arial"/>
        <family val="2"/>
      </rPr>
      <t>Gemäß Einladung</t>
    </r>
    <r>
      <rPr>
        <sz val="10"/>
        <rFont val="Arial"/>
        <family val="2"/>
      </rPr>
      <t xml:space="preserve"> eingeben. Auf die Distanz wird bei der Eingabe der Spielergebnisse zugegriffen um Fehleingaben zu erkennen. Solange die Spieldistanz nicht eingegeben ist erscheint die Meldung 
"&lt;-- bitte Spieldistanz eingeben"</t>
    </r>
  </si>
  <si>
    <r>
      <t xml:space="preserve">Vollständig ausfüllen </t>
    </r>
    <r>
      <rPr>
        <b/>
        <u val="single"/>
        <sz val="10"/>
        <rFont val="Arial"/>
        <family val="2"/>
      </rPr>
      <t>gemäß Einladung</t>
    </r>
    <r>
      <rPr>
        <sz val="10"/>
        <rFont val="Arial"/>
        <family val="2"/>
      </rPr>
      <t>. Wenn Eingaben fehlen werden keine Ranglisten erstellt.</t>
    </r>
  </si>
  <si>
    <t>Ranglisten:</t>
  </si>
  <si>
    <t>Die Ranglisten werden erst angezeigt, wenn alle Spiele des Turniers gespielt sind. In der Tabelle unter der Rangliste kann der Zwischenstand abgelesen werden (nicht im Druckbereich).</t>
  </si>
  <si>
    <t>Druckbereich:</t>
  </si>
  <si>
    <t>Der Druckbereich ist eingestellt und umfasst 2 Seiten.</t>
  </si>
  <si>
    <t>Blatt CSV:</t>
  </si>
  <si>
    <t>Dient zum Ergebnisimport in die Billardarea und wird nicht bearbeitet.</t>
  </si>
  <si>
    <r>
      <t xml:space="preserve">Für eine Partie werden bei Spieler 1 Bälle, Aufnahmen und </t>
    </r>
    <r>
      <rPr>
        <b/>
        <sz val="10"/>
        <rFont val="Arial"/>
        <family val="2"/>
      </rPr>
      <t xml:space="preserve">Höchstserie </t>
    </r>
    <r>
      <rPr>
        <sz val="10"/>
        <rFont val="Arial"/>
        <family val="2"/>
      </rPr>
      <t xml:space="preserve">eingegeben. Bei Spieler 2 werden nur </t>
    </r>
    <r>
      <rPr>
        <b/>
        <sz val="10"/>
        <rFont val="Arial"/>
        <family val="2"/>
      </rPr>
      <t>Bälle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Höchstserie</t>
    </r>
    <r>
      <rPr>
        <sz val="10"/>
        <rFont val="Arial"/>
        <family val="2"/>
      </rPr>
      <t xml:space="preserve"> eingegeben. Die Partiepunkte werden errechnet und die Aufnahmen von Spieler 2 automatisch eingetragen. Wird die Distanz überschritten, wird eine entsprechende Meldung angezeigt.</t>
    </r>
  </si>
  <si>
    <t>Sparte:</t>
  </si>
  <si>
    <t>Technik</t>
  </si>
  <si>
    <t>Dreiband</t>
  </si>
  <si>
    <t>Durch wählen der Sparte werden die GDs bei Auswahl von Technik (Freie Partie, Cadre oder Einband) auf 2 Nachkommastellen und bei Auswahl von Dreiband auf 3 Nachkommastellen gekürzt und angezeigt.</t>
  </si>
  <si>
    <t>Version 3</t>
  </si>
  <si>
    <t>Tabell und CSV import in CC getestet,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</si>
</sst>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7" formatCode="0.00"/>
  </numFmts>
  <fonts count="16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0066FF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Font="1"/>
    <xf numFmtId="2" fontId="0" fillId="0" borderId="0" xfId="0" applyNumberFormat="1"/>
    <xf numFmtId="1" fontId="0" fillId="0" borderId="0" xfId="0" applyNumberFormat="1" applyFo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20">
      <alignment/>
      <protection/>
    </xf>
    <xf numFmtId="0" fontId="13" fillId="0" borderId="0" xfId="20" applyFont="1" applyAlignment="1">
      <alignment vertical="top"/>
      <protection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14" fontId="0" fillId="0" borderId="0" xfId="0" applyNumberFormat="1" applyFont="1" applyFill="1"/>
    <xf numFmtId="0" fontId="0" fillId="0" borderId="0" xfId="20" applyFont="1" applyAlignment="1">
      <alignment horizontal="left" vertical="top" wrapText="1"/>
      <protection/>
    </xf>
    <xf numFmtId="0" fontId="0" fillId="0" borderId="0" xfId="20" applyAlignment="1">
      <alignment horizontal="left" vertical="top" wrapText="1"/>
      <protection/>
    </xf>
    <xf numFmtId="0" fontId="0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2" fillId="2" borderId="5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2" fillId="2" borderId="7" xfId="20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164" fontId="0" fillId="0" borderId="8" xfId="21" applyNumberFormat="1" applyFont="1" applyBorder="1" applyAlignment="1">
      <alignment horizontal="center" vertical="center"/>
    </xf>
    <xf numFmtId="164" fontId="0" fillId="0" borderId="9" xfId="2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64" fontId="0" fillId="0" borderId="8" xfId="21" applyNumberFormat="1" applyFont="1" applyBorder="1" applyAlignment="1" applyProtection="1">
      <alignment horizontal="center" vertical="center"/>
      <protection/>
    </xf>
    <xf numFmtId="164" fontId="0" fillId="0" borderId="9" xfId="21" applyNumberFormat="1" applyFont="1" applyBorder="1" applyAlignment="1" applyProtection="1">
      <alignment horizontal="center" vertical="center"/>
      <protection/>
    </xf>
    <xf numFmtId="164" fontId="0" fillId="0" borderId="5" xfId="21" applyNumberFormat="1" applyFont="1" applyBorder="1" applyAlignment="1" applyProtection="1">
      <alignment horizontal="center" vertical="center"/>
      <protection/>
    </xf>
    <xf numFmtId="164" fontId="0" fillId="0" borderId="7" xfId="21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1" xfId="21" applyNumberFormat="1" applyFont="1" applyBorder="1" applyAlignment="1">
      <alignment horizontal="center" vertical="center"/>
    </xf>
    <xf numFmtId="164" fontId="0" fillId="0" borderId="10" xfId="21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2" xfId="21" applyNumberFormat="1" applyFont="1" applyBorder="1" applyAlignment="1">
      <alignment horizontal="center" vertical="center"/>
    </xf>
    <xf numFmtId="164" fontId="0" fillId="0" borderId="13" xfId="21" applyNumberFormat="1" applyFont="1" applyBorder="1" applyAlignment="1">
      <alignment horizontal="center" vertical="center"/>
    </xf>
    <xf numFmtId="164" fontId="0" fillId="0" borderId="5" xfId="21" applyNumberFormat="1" applyFont="1" applyBorder="1" applyAlignment="1">
      <alignment horizontal="center" vertical="center"/>
    </xf>
    <xf numFmtId="164" fontId="0" fillId="0" borderId="7" xfId="21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14" fontId="3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Prozent" xfId="21"/>
  </cellStyles>
  <dxfs count="11"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numFmt numFmtId="177" formatCode="0.00"/>
      <border/>
    </dxf>
    <dxf>
      <numFmt numFmtId="164" formatCode="0.000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2" dropStyle="combo" dx="22" fmlaLink="D22" fmlaRange="$V$3:$V$4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95250</xdr:rowOff>
    </xdr:from>
    <xdr:to>
      <xdr:col>14</xdr:col>
      <xdr:colOff>104775</xdr:colOff>
      <xdr:row>5</xdr:row>
      <xdr:rowOff>95250</xdr:rowOff>
    </xdr:to>
    <xdr:pic>
      <xdr:nvPicPr>
        <xdr:cNvPr id="1044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5250"/>
          <a:ext cx="3648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B11" sqref="B11:F11"/>
    </sheetView>
  </sheetViews>
  <sheetFormatPr defaultColWidth="11.421875" defaultRowHeight="12.75"/>
  <cols>
    <col min="1" max="1" width="20.7109375" style="31" customWidth="1"/>
    <col min="2" max="5" width="11.421875" style="31" customWidth="1"/>
    <col min="6" max="6" width="12.7109375" style="31" customWidth="1"/>
    <col min="7" max="16384" width="11.421875" style="31" customWidth="1"/>
  </cols>
  <sheetData>
    <row r="1" spans="1:6" ht="27" customHeight="1">
      <c r="A1" s="40" t="s">
        <v>27</v>
      </c>
      <c r="B1" s="41"/>
      <c r="C1" s="41"/>
      <c r="D1" s="41"/>
      <c r="E1" s="41"/>
      <c r="F1" s="42"/>
    </row>
    <row r="4" spans="1:6" ht="51.75" customHeight="1">
      <c r="A4" s="36" t="s">
        <v>28</v>
      </c>
      <c r="B4" s="37"/>
      <c r="C4" s="37"/>
      <c r="D4" s="37"/>
      <c r="E4" s="37"/>
      <c r="F4" s="37"/>
    </row>
    <row r="6" spans="1:6" ht="29.25" customHeight="1">
      <c r="A6" s="32" t="s">
        <v>29</v>
      </c>
      <c r="B6" s="36" t="s">
        <v>30</v>
      </c>
      <c r="C6" s="37"/>
      <c r="D6" s="37"/>
      <c r="E6" s="37"/>
      <c r="F6" s="37"/>
    </row>
    <row r="8" spans="1:6" ht="56.25" customHeight="1">
      <c r="A8" s="32" t="s">
        <v>1</v>
      </c>
      <c r="B8" s="36" t="s">
        <v>31</v>
      </c>
      <c r="C8" s="36"/>
      <c r="D8" s="36"/>
      <c r="E8" s="36"/>
      <c r="F8" s="36"/>
    </row>
    <row r="10" spans="1:6" ht="29.25" customHeight="1">
      <c r="A10" s="32" t="s">
        <v>7</v>
      </c>
      <c r="B10" s="36" t="s">
        <v>32</v>
      </c>
      <c r="C10" s="37"/>
      <c r="D10" s="37"/>
      <c r="E10" s="37"/>
      <c r="F10" s="37"/>
    </row>
    <row r="11" spans="1:6" ht="57.75" customHeight="1">
      <c r="A11" s="32" t="s">
        <v>40</v>
      </c>
      <c r="B11" s="36" t="s">
        <v>43</v>
      </c>
      <c r="C11" s="36"/>
      <c r="D11" s="36"/>
      <c r="E11" s="36"/>
      <c r="F11" s="36"/>
    </row>
    <row r="13" spans="1:6" ht="66" customHeight="1">
      <c r="A13" s="32" t="s">
        <v>24</v>
      </c>
      <c r="B13" s="36" t="s">
        <v>39</v>
      </c>
      <c r="C13" s="37"/>
      <c r="D13" s="37"/>
      <c r="E13" s="37"/>
      <c r="F13" s="37"/>
    </row>
    <row r="15" spans="1:6" ht="45.75" customHeight="1">
      <c r="A15" s="32" t="s">
        <v>33</v>
      </c>
      <c r="B15" s="36" t="s">
        <v>34</v>
      </c>
      <c r="C15" s="37"/>
      <c r="D15" s="37"/>
      <c r="E15" s="37"/>
      <c r="F15" s="37"/>
    </row>
    <row r="17" spans="1:6" ht="12.75">
      <c r="A17" s="32" t="s">
        <v>35</v>
      </c>
      <c r="B17" s="38" t="s">
        <v>36</v>
      </c>
      <c r="C17" s="38"/>
      <c r="D17" s="38"/>
      <c r="E17" s="38"/>
      <c r="F17" s="38"/>
    </row>
    <row r="19" spans="1:6" ht="12.75">
      <c r="A19" s="32" t="s">
        <v>37</v>
      </c>
      <c r="B19" s="39" t="s">
        <v>38</v>
      </c>
      <c r="C19" s="39"/>
      <c r="D19" s="39"/>
      <c r="E19" s="39"/>
      <c r="F19" s="39"/>
    </row>
  </sheetData>
  <sheetProtection password="CD87" sheet="1" objects="1" scenarios="1" selectLockedCells="1" selectUnlockedCells="1"/>
  <mergeCells count="10">
    <mergeCell ref="B15:F15"/>
    <mergeCell ref="B17:F17"/>
    <mergeCell ref="B19:F19"/>
    <mergeCell ref="A1:F1"/>
    <mergeCell ref="A4:F4"/>
    <mergeCell ref="B6:F6"/>
    <mergeCell ref="B8:F8"/>
    <mergeCell ref="B10:F10"/>
    <mergeCell ref="B13:F13"/>
    <mergeCell ref="B11:F1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tabSelected="1" workbookViewId="0" topLeftCell="B1">
      <selection activeCell="B9" sqref="B9:T9"/>
    </sheetView>
  </sheetViews>
  <sheetFormatPr defaultColWidth="11.421875" defaultRowHeight="12.75"/>
  <cols>
    <col min="1" max="1" width="18.7109375" style="0" hidden="1" customWidth="1"/>
    <col min="2" max="2" width="8.57421875" style="0" customWidth="1"/>
    <col min="3" max="3" width="11.7109375" style="0" customWidth="1"/>
    <col min="4" max="4" width="10.7109375" style="0" customWidth="1"/>
    <col min="5" max="5" width="5.7109375" style="0" customWidth="1"/>
    <col min="6" max="20" width="4.7109375" style="0" customWidth="1"/>
    <col min="21" max="21" width="15.00390625" style="0" hidden="1" customWidth="1"/>
    <col min="22" max="22" width="18.7109375" style="0" hidden="1" customWidth="1"/>
    <col min="23" max="29" width="11.421875" style="0" hidden="1" customWidth="1"/>
    <col min="30" max="30" width="13.8515625" style="0" customWidth="1"/>
    <col min="31" max="31" width="26.421875" style="0" customWidth="1"/>
  </cols>
  <sheetData>
    <row r="1" spans="2:22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U1" s="6" t="s">
        <v>44</v>
      </c>
      <c r="V1" s="16">
        <v>44452</v>
      </c>
    </row>
    <row r="2" spans="2:2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U2" s="16" t="s">
        <v>45</v>
      </c>
    </row>
    <row r="3" spans="2:22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6"/>
      <c r="V3" s="35" t="s">
        <v>41</v>
      </c>
    </row>
    <row r="4" spans="2:22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U4" s="16"/>
      <c r="V4" s="35" t="s">
        <v>42</v>
      </c>
    </row>
    <row r="5" spans="2:21" ht="12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U5" s="16"/>
    </row>
    <row r="6" spans="2:21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U6" s="16"/>
    </row>
    <row r="7" spans="2:21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U7" s="16"/>
    </row>
    <row r="9" spans="2:20" ht="30" customHeight="1">
      <c r="B9" s="103" t="s">
        <v>23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="2" customFormat="1" ht="15">
      <c r="Q10" s="3"/>
    </row>
    <row r="11" s="2" customFormat="1" ht="15">
      <c r="Q11" s="3"/>
    </row>
    <row r="12" spans="2:17" ht="15.75">
      <c r="B12" s="21" t="s">
        <v>0</v>
      </c>
      <c r="C12" s="22"/>
      <c r="D12" s="86"/>
      <c r="E12" s="86"/>
      <c r="F12" s="3"/>
      <c r="G12" s="3"/>
      <c r="H12" s="3"/>
      <c r="I12" s="3"/>
      <c r="J12" s="3"/>
      <c r="Q12" s="3"/>
    </row>
    <row r="13" spans="2:17" ht="15.75">
      <c r="B13" s="21"/>
      <c r="C13" s="22"/>
      <c r="D13" s="22"/>
      <c r="E13" s="22"/>
      <c r="F13" s="22"/>
      <c r="G13" s="22"/>
      <c r="H13" s="22"/>
      <c r="I13" s="22"/>
      <c r="J13" s="3"/>
      <c r="Q13" s="3"/>
    </row>
    <row r="14" spans="2:17" ht="15.75">
      <c r="B14" s="21" t="s">
        <v>1</v>
      </c>
      <c r="C14" s="22"/>
      <c r="D14" s="22" t="s">
        <v>2</v>
      </c>
      <c r="E14" s="23"/>
      <c r="F14" s="3"/>
      <c r="G14" s="22" t="s">
        <v>3</v>
      </c>
      <c r="H14" s="3"/>
      <c r="I14" s="3"/>
      <c r="J14" s="23"/>
      <c r="L14" s="27" t="str">
        <f>IF(OR(E14="",J14=""),"&lt;-- bitte Spieldistanz eingeben !","")</f>
        <v>&lt;-- bitte Spieldistanz eingeben !</v>
      </c>
      <c r="Q14" s="3"/>
    </row>
    <row r="15" spans="2:17" ht="15.75">
      <c r="B15" s="21"/>
      <c r="C15" s="22"/>
      <c r="D15" s="22"/>
      <c r="E15" s="22"/>
      <c r="F15" s="22"/>
      <c r="G15" s="22"/>
      <c r="H15" s="22"/>
      <c r="I15" s="22"/>
      <c r="J15" s="3"/>
      <c r="Q15" s="3"/>
    </row>
    <row r="16" spans="2:17" ht="15.75">
      <c r="B16" s="21" t="s">
        <v>4</v>
      </c>
      <c r="C16" s="22"/>
      <c r="D16" s="86"/>
      <c r="E16" s="86"/>
      <c r="F16" s="86"/>
      <c r="G16" s="24"/>
      <c r="H16" s="22"/>
      <c r="I16" s="22"/>
      <c r="J16" s="3"/>
      <c r="Q16" s="3"/>
    </row>
    <row r="17" spans="2:17" ht="15.75">
      <c r="B17" s="21"/>
      <c r="C17" s="22"/>
      <c r="D17" s="22"/>
      <c r="E17" s="22"/>
      <c r="F17" s="22"/>
      <c r="G17" s="25"/>
      <c r="H17" s="22"/>
      <c r="I17" s="22"/>
      <c r="J17" s="3"/>
      <c r="Q17" s="3"/>
    </row>
    <row r="18" spans="2:17" ht="15.75">
      <c r="B18" s="21" t="s">
        <v>5</v>
      </c>
      <c r="C18" s="22"/>
      <c r="D18" s="87"/>
      <c r="E18" s="86"/>
      <c r="F18" s="86"/>
      <c r="G18" s="24"/>
      <c r="H18" s="22"/>
      <c r="I18" s="22"/>
      <c r="J18" s="3"/>
      <c r="Q18" s="3"/>
    </row>
    <row r="19" spans="2:17" ht="15.75">
      <c r="B19" s="21"/>
      <c r="C19" s="22"/>
      <c r="D19" s="22"/>
      <c r="E19" s="22"/>
      <c r="F19" s="22"/>
      <c r="G19" s="25"/>
      <c r="H19" s="22"/>
      <c r="I19" s="22"/>
      <c r="J19" s="3"/>
      <c r="Q19" s="3"/>
    </row>
    <row r="20" spans="2:17" ht="15.75">
      <c r="B20" s="21" t="s">
        <v>6</v>
      </c>
      <c r="C20" s="22"/>
      <c r="D20" s="86"/>
      <c r="E20" s="86"/>
      <c r="F20" s="86"/>
      <c r="G20" s="24"/>
      <c r="H20" s="22"/>
      <c r="I20" s="22"/>
      <c r="J20" s="3"/>
      <c r="Q20" s="3"/>
    </row>
    <row r="21" spans="2:17" ht="15.75">
      <c r="B21" s="21"/>
      <c r="C21" s="22"/>
      <c r="D21" s="24"/>
      <c r="E21" s="24"/>
      <c r="F21" s="24"/>
      <c r="G21" s="24"/>
      <c r="H21" s="22"/>
      <c r="I21" s="22"/>
      <c r="J21" s="3"/>
      <c r="Q21" s="3"/>
    </row>
    <row r="22" spans="2:17" ht="15.75">
      <c r="B22" s="110" t="s">
        <v>40</v>
      </c>
      <c r="C22" s="110"/>
      <c r="D22" s="34">
        <v>1</v>
      </c>
      <c r="E22" s="24"/>
      <c r="F22" s="24"/>
      <c r="G22" s="24"/>
      <c r="H22" s="22"/>
      <c r="I22" s="22"/>
      <c r="J22" s="3"/>
      <c r="Q22" s="3"/>
    </row>
    <row r="23" spans="2:17" ht="15.75">
      <c r="B23" s="1"/>
      <c r="C23" s="2"/>
      <c r="D23" s="2"/>
      <c r="E23" s="2"/>
      <c r="F23" s="2"/>
      <c r="G23" s="2"/>
      <c r="H23" s="2"/>
      <c r="I23" s="2"/>
      <c r="Q23" s="3"/>
    </row>
    <row r="24" spans="2:17" ht="15.75">
      <c r="B24" s="1"/>
      <c r="C24" s="2"/>
      <c r="D24" s="2"/>
      <c r="E24" s="2"/>
      <c r="F24" s="2"/>
      <c r="G24" s="2"/>
      <c r="H24" s="2"/>
      <c r="I24" s="2"/>
      <c r="Q24" s="3"/>
    </row>
    <row r="25" spans="2:17" ht="18">
      <c r="B25" s="102" t="s">
        <v>7</v>
      </c>
      <c r="C25" s="10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Q25" s="3"/>
    </row>
    <row r="26" spans="1:17" s="7" customFormat="1" ht="12.75">
      <c r="A26" s="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Q26" s="18"/>
    </row>
    <row r="27" spans="2:18" ht="15.75">
      <c r="B27" s="19" t="s">
        <v>8</v>
      </c>
      <c r="C27" s="88" t="s">
        <v>9</v>
      </c>
      <c r="D27" s="90"/>
      <c r="E27" s="88" t="s">
        <v>10</v>
      </c>
      <c r="F27" s="89"/>
      <c r="G27" s="89"/>
      <c r="H27" s="90"/>
      <c r="I27" s="88" t="s">
        <v>11</v>
      </c>
      <c r="J27" s="89"/>
      <c r="K27" s="89"/>
      <c r="L27" s="89"/>
      <c r="M27" s="90"/>
      <c r="N27" s="109" t="s">
        <v>12</v>
      </c>
      <c r="O27" s="109"/>
      <c r="P27" s="109"/>
      <c r="R27" s="3"/>
    </row>
    <row r="28" spans="1:18" ht="18.75" customHeight="1">
      <c r="A28" t="str">
        <f>C28&amp;", "&amp;E28</f>
        <v xml:space="preserve">, </v>
      </c>
      <c r="B28" s="20">
        <v>1</v>
      </c>
      <c r="C28" s="91"/>
      <c r="D28" s="108"/>
      <c r="E28" s="91"/>
      <c r="F28" s="92"/>
      <c r="G28" s="92"/>
      <c r="H28" s="93"/>
      <c r="I28" s="94"/>
      <c r="J28" s="95"/>
      <c r="K28" s="95"/>
      <c r="L28" s="95"/>
      <c r="M28" s="96"/>
      <c r="N28" s="99"/>
      <c r="O28" s="100"/>
      <c r="P28" s="101"/>
      <c r="R28" s="3"/>
    </row>
    <row r="29" spans="1:18" ht="18.75" customHeight="1">
      <c r="A29" t="str">
        <f>C29&amp;", "&amp;E29</f>
        <v xml:space="preserve">, </v>
      </c>
      <c r="B29" s="20">
        <v>2</v>
      </c>
      <c r="C29" s="91"/>
      <c r="D29" s="108"/>
      <c r="E29" s="91"/>
      <c r="F29" s="92"/>
      <c r="G29" s="92"/>
      <c r="H29" s="93"/>
      <c r="I29" s="94"/>
      <c r="J29" s="95"/>
      <c r="K29" s="95"/>
      <c r="L29" s="95"/>
      <c r="M29" s="96"/>
      <c r="N29" s="99"/>
      <c r="O29" s="100"/>
      <c r="P29" s="101"/>
      <c r="R29" s="3"/>
    </row>
    <row r="30" spans="1:18" ht="18.75" customHeight="1">
      <c r="A30" t="str">
        <f>C30&amp;", "&amp;E30</f>
        <v xml:space="preserve">, </v>
      </c>
      <c r="B30" s="20">
        <v>3</v>
      </c>
      <c r="C30" s="91"/>
      <c r="D30" s="108"/>
      <c r="E30" s="91"/>
      <c r="F30" s="92"/>
      <c r="G30" s="92"/>
      <c r="H30" s="93"/>
      <c r="I30" s="94"/>
      <c r="J30" s="97"/>
      <c r="K30" s="97"/>
      <c r="L30" s="97"/>
      <c r="M30" s="98"/>
      <c r="N30" s="99"/>
      <c r="O30" s="100"/>
      <c r="P30" s="101"/>
      <c r="R30" s="3"/>
    </row>
    <row r="31" spans="1:16" ht="18.75" customHeight="1">
      <c r="A31" t="str">
        <f>C31&amp;", "&amp;E31</f>
        <v xml:space="preserve">, </v>
      </c>
      <c r="B31" s="20">
        <v>4</v>
      </c>
      <c r="C31" s="91"/>
      <c r="D31" s="108"/>
      <c r="E31" s="91"/>
      <c r="F31" s="92"/>
      <c r="G31" s="92"/>
      <c r="H31" s="93"/>
      <c r="I31" s="94"/>
      <c r="J31" s="97"/>
      <c r="K31" s="97"/>
      <c r="L31" s="97"/>
      <c r="M31" s="98"/>
      <c r="N31" s="99"/>
      <c r="O31" s="100"/>
      <c r="P31" s="101"/>
    </row>
    <row r="34" spans="2:15" ht="18">
      <c r="B34" s="102" t="s">
        <v>24</v>
      </c>
      <c r="C34" s="102"/>
      <c r="D34" s="10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6" spans="2:15" s="3" customFormat="1" ht="39" customHeight="1">
      <c r="B36" s="5" t="s">
        <v>17</v>
      </c>
      <c r="C36" s="69" t="s">
        <v>9</v>
      </c>
      <c r="D36" s="70"/>
      <c r="E36" s="73" t="s">
        <v>22</v>
      </c>
      <c r="F36" s="70"/>
      <c r="G36" s="69" t="s">
        <v>13</v>
      </c>
      <c r="H36" s="70"/>
      <c r="I36" s="69" t="s">
        <v>16</v>
      </c>
      <c r="J36" s="70"/>
      <c r="K36" s="69" t="s">
        <v>14</v>
      </c>
      <c r="L36" s="70"/>
      <c r="M36" s="69" t="s">
        <v>15</v>
      </c>
      <c r="N36" s="70"/>
      <c r="O36" s="4"/>
    </row>
    <row r="37" spans="2:29" ht="15" customHeight="1">
      <c r="B37" s="114">
        <v>1</v>
      </c>
      <c r="C37" s="104" t="str">
        <f>A28</f>
        <v xml:space="preserve">, </v>
      </c>
      <c r="D37" s="105"/>
      <c r="E37" s="76" t="str">
        <f>IF(G37="","",IF(G37=G38,1,IF(G37&lt;G38,0,2)))</f>
        <v/>
      </c>
      <c r="F37" s="77"/>
      <c r="G37" s="51"/>
      <c r="H37" s="48"/>
      <c r="I37" s="47"/>
      <c r="J37" s="47"/>
      <c r="K37" s="44" t="e">
        <f>TRUNC(IF(G37="","",G37/I37),IF($D$22=1,2,3))</f>
        <v>#VALUE!</v>
      </c>
      <c r="L37" s="45"/>
      <c r="M37" s="47"/>
      <c r="N37" s="48"/>
      <c r="O37" s="28" t="str">
        <f aca="true" t="shared" si="0" ref="O37:O42">IF(E37="","",IF(OR(G37&gt;$E$14,I37&gt;$J$14),"&lt;&lt; Eingabe Punkte/Aufn. überprüfen",""))</f>
        <v/>
      </c>
      <c r="U37" s="8">
        <v>1</v>
      </c>
      <c r="V37">
        <f>VLOOKUP(C37,$A$28:$P$31,14,FALSE)</f>
        <v>0</v>
      </c>
      <c r="W37">
        <f>VLOOKUP(C38,$A$28:$N$31,14,FALSE)</f>
        <v>0</v>
      </c>
      <c r="X37">
        <f>G37</f>
        <v>0</v>
      </c>
      <c r="Y37">
        <f>G38</f>
        <v>0</v>
      </c>
      <c r="Z37">
        <f>I37</f>
        <v>0</v>
      </c>
      <c r="AA37" t="str">
        <f>I38</f>
        <v/>
      </c>
      <c r="AB37">
        <f>M37</f>
        <v>0</v>
      </c>
      <c r="AC37">
        <f>M38</f>
        <v>0</v>
      </c>
    </row>
    <row r="38" spans="2:21" ht="15" customHeight="1">
      <c r="B38" s="115"/>
      <c r="C38" s="112" t="str">
        <f>A31</f>
        <v xml:space="preserve">, </v>
      </c>
      <c r="D38" s="113"/>
      <c r="E38" s="74" t="str">
        <f>IF(G37="","",IF(E37=1,1,IF(E37=2,0,IF(E37=0,2))))</f>
        <v/>
      </c>
      <c r="F38" s="78"/>
      <c r="G38" s="52"/>
      <c r="H38" s="50"/>
      <c r="I38" s="78" t="str">
        <f>IF(I37="","",I37)</f>
        <v/>
      </c>
      <c r="J38" s="78"/>
      <c r="K38" s="82" t="e">
        <f aca="true" t="shared" si="1" ref="K38:K48">TRUNC(IF(G38="","",G38/I38),IF($D$22=1,2,3))</f>
        <v>#VALUE!</v>
      </c>
      <c r="L38" s="83"/>
      <c r="M38" s="49"/>
      <c r="N38" s="50"/>
      <c r="O38" s="28" t="str">
        <f t="shared" si="0"/>
        <v/>
      </c>
      <c r="U38" s="9">
        <v>4</v>
      </c>
    </row>
    <row r="39" spans="2:29" ht="15" customHeight="1">
      <c r="B39" s="115"/>
      <c r="C39" s="104" t="str">
        <f>A29</f>
        <v xml:space="preserve">, </v>
      </c>
      <c r="D39" s="105"/>
      <c r="E39" s="76" t="str">
        <f>IF(G39="","",IF(G39=G40,1,IF(G39&lt;G40,0,2)))</f>
        <v/>
      </c>
      <c r="F39" s="77"/>
      <c r="G39" s="51"/>
      <c r="H39" s="48"/>
      <c r="I39" s="47"/>
      <c r="J39" s="47"/>
      <c r="K39" s="44" t="e">
        <f t="shared" si="1"/>
        <v>#VALUE!</v>
      </c>
      <c r="L39" s="45"/>
      <c r="M39" s="47"/>
      <c r="N39" s="48"/>
      <c r="O39" s="28" t="str">
        <f t="shared" si="0"/>
        <v/>
      </c>
      <c r="U39" s="8">
        <v>2</v>
      </c>
      <c r="V39">
        <f>VLOOKUP(C39,$A$28:$P$31,14,FALSE)</f>
        <v>0</v>
      </c>
      <c r="W39">
        <f>VLOOKUP(C40,$A$28:$N$31,14,FALSE)</f>
        <v>0</v>
      </c>
      <c r="X39">
        <f>G39</f>
        <v>0</v>
      </c>
      <c r="Y39">
        <f>G40</f>
        <v>0</v>
      </c>
      <c r="Z39">
        <f>I39</f>
        <v>0</v>
      </c>
      <c r="AA39" t="str">
        <f>I40</f>
        <v/>
      </c>
      <c r="AB39">
        <f>M39</f>
        <v>0</v>
      </c>
      <c r="AC39">
        <f>M40</f>
        <v>0</v>
      </c>
    </row>
    <row r="40" spans="2:21" ht="15" customHeight="1">
      <c r="B40" s="116"/>
      <c r="C40" s="112" t="str">
        <f>A30</f>
        <v xml:space="preserve">, </v>
      </c>
      <c r="D40" s="113"/>
      <c r="E40" s="74" t="str">
        <f>IF(G39="","",IF(E39=1,1,IF(E39=2,0,IF(E39=0,2))))</f>
        <v/>
      </c>
      <c r="F40" s="78"/>
      <c r="G40" s="52"/>
      <c r="H40" s="50"/>
      <c r="I40" s="78" t="str">
        <f>IF(I39="","",I39)</f>
        <v/>
      </c>
      <c r="J40" s="78"/>
      <c r="K40" s="82" t="e">
        <f t="shared" si="1"/>
        <v>#VALUE!</v>
      </c>
      <c r="L40" s="83"/>
      <c r="M40" s="49"/>
      <c r="N40" s="50"/>
      <c r="O40" s="28" t="str">
        <f t="shared" si="0"/>
        <v/>
      </c>
      <c r="U40" s="9">
        <v>3</v>
      </c>
    </row>
    <row r="41" spans="2:29" ht="15" customHeight="1">
      <c r="B41" s="114">
        <v>2</v>
      </c>
      <c r="C41" s="104" t="str">
        <f>A28</f>
        <v xml:space="preserve">, </v>
      </c>
      <c r="D41" s="105"/>
      <c r="E41" s="76" t="str">
        <f>IF(G41="","",IF(G41=G42,1,IF(G41&lt;G42,0,2)))</f>
        <v/>
      </c>
      <c r="F41" s="77"/>
      <c r="G41" s="51"/>
      <c r="H41" s="48"/>
      <c r="I41" s="47"/>
      <c r="J41" s="47"/>
      <c r="K41" s="44" t="e">
        <f t="shared" si="1"/>
        <v>#VALUE!</v>
      </c>
      <c r="L41" s="45"/>
      <c r="M41" s="47"/>
      <c r="N41" s="48"/>
      <c r="O41" s="28" t="str">
        <f t="shared" si="0"/>
        <v/>
      </c>
      <c r="U41" s="8">
        <v>1</v>
      </c>
      <c r="V41">
        <f>VLOOKUP(C41,$A$28:$P$31,14,FALSE)</f>
        <v>0</v>
      </c>
      <c r="W41">
        <f>VLOOKUP(C42,$A$28:$N$31,14,FALSE)</f>
        <v>0</v>
      </c>
      <c r="X41">
        <f>G41</f>
        <v>0</v>
      </c>
      <c r="Y41">
        <f>G42</f>
        <v>0</v>
      </c>
      <c r="Z41">
        <f>I41</f>
        <v>0</v>
      </c>
      <c r="AA41" t="str">
        <f>I42</f>
        <v/>
      </c>
      <c r="AB41">
        <f>M41</f>
        <v>0</v>
      </c>
      <c r="AC41">
        <f>M42</f>
        <v>0</v>
      </c>
    </row>
    <row r="42" spans="2:21" ht="15" customHeight="1">
      <c r="B42" s="115"/>
      <c r="C42" s="112" t="str">
        <f>A30</f>
        <v xml:space="preserve">, </v>
      </c>
      <c r="D42" s="113"/>
      <c r="E42" s="74" t="str">
        <f>IF(G41="","",IF(E41=1,1,IF(E41=2,0,IF(E41=0,2))))</f>
        <v/>
      </c>
      <c r="F42" s="78"/>
      <c r="G42" s="52"/>
      <c r="H42" s="50"/>
      <c r="I42" s="78" t="str">
        <f>IF(I41="","",I41)</f>
        <v/>
      </c>
      <c r="J42" s="78"/>
      <c r="K42" s="82" t="e">
        <f t="shared" si="1"/>
        <v>#VALUE!</v>
      </c>
      <c r="L42" s="83"/>
      <c r="M42" s="49"/>
      <c r="N42" s="50"/>
      <c r="O42" s="28" t="str">
        <f t="shared" si="0"/>
        <v/>
      </c>
      <c r="U42" s="9">
        <v>3</v>
      </c>
    </row>
    <row r="43" spans="2:29" ht="15" customHeight="1">
      <c r="B43" s="115"/>
      <c r="C43" s="104" t="str">
        <f>A29</f>
        <v xml:space="preserve">, </v>
      </c>
      <c r="D43" s="105"/>
      <c r="E43" s="76" t="str">
        <f>IF(G43="","",IF(G43=G44,1,IF(G43&lt;G44,0,2)))</f>
        <v/>
      </c>
      <c r="F43" s="77"/>
      <c r="G43" s="51"/>
      <c r="H43" s="47"/>
      <c r="I43" s="51"/>
      <c r="J43" s="47"/>
      <c r="K43" s="44" t="e">
        <f t="shared" si="1"/>
        <v>#VALUE!</v>
      </c>
      <c r="L43" s="45"/>
      <c r="M43" s="47"/>
      <c r="N43" s="48"/>
      <c r="O43" s="28" t="str">
        <f aca="true" t="shared" si="2" ref="O43:O44">IF(E43="","",IF(OR(G43&gt;$E$14,I43&gt;$J$14),"&lt;&lt; Eingabe Punkte/Aufn. überprüfen",""))</f>
        <v/>
      </c>
      <c r="U43" s="8">
        <v>2</v>
      </c>
      <c r="V43">
        <f>VLOOKUP(C43,$A$28:$P$31,14,FALSE)</f>
        <v>0</v>
      </c>
      <c r="W43">
        <f>VLOOKUP(C44,$A$28:$N$31,14,FALSE)</f>
        <v>0</v>
      </c>
      <c r="X43">
        <f>G43</f>
        <v>0</v>
      </c>
      <c r="Y43">
        <f>G44</f>
        <v>0</v>
      </c>
      <c r="Z43">
        <f>I43</f>
        <v>0</v>
      </c>
      <c r="AA43" t="str">
        <f>I44</f>
        <v/>
      </c>
      <c r="AB43">
        <f>M43</f>
        <v>0</v>
      </c>
      <c r="AC43">
        <f>M44</f>
        <v>0</v>
      </c>
    </row>
    <row r="44" spans="2:21" ht="15" customHeight="1">
      <c r="B44" s="116"/>
      <c r="C44" s="112" t="str">
        <f>A31</f>
        <v xml:space="preserve">, </v>
      </c>
      <c r="D44" s="113"/>
      <c r="E44" s="74" t="str">
        <f>IF(G43="","",IF(E43=1,1,IF(E43=2,0,IF(E43=0,2))))</f>
        <v/>
      </c>
      <c r="F44" s="78"/>
      <c r="G44" s="52"/>
      <c r="H44" s="49"/>
      <c r="I44" s="74" t="str">
        <f>IF(I43="","",I43)</f>
        <v/>
      </c>
      <c r="J44" s="78"/>
      <c r="K44" s="82" t="e">
        <f t="shared" si="1"/>
        <v>#VALUE!</v>
      </c>
      <c r="L44" s="83"/>
      <c r="M44" s="49"/>
      <c r="N44" s="50"/>
      <c r="O44" s="28" t="str">
        <f t="shared" si="2"/>
        <v/>
      </c>
      <c r="U44" s="9">
        <v>4</v>
      </c>
    </row>
    <row r="45" spans="2:29" ht="15" customHeight="1">
      <c r="B45" s="114">
        <v>3</v>
      </c>
      <c r="C45" s="104" t="str">
        <f>A28</f>
        <v xml:space="preserve">, </v>
      </c>
      <c r="D45" s="105"/>
      <c r="E45" s="76" t="str">
        <f>IF(G45="","",IF(G45=G46,1,IF(G45&lt;G46,0,2)))</f>
        <v/>
      </c>
      <c r="F45" s="77"/>
      <c r="G45" s="51"/>
      <c r="H45" s="48"/>
      <c r="I45" s="47"/>
      <c r="J45" s="47"/>
      <c r="K45" s="44" t="e">
        <f t="shared" si="1"/>
        <v>#VALUE!</v>
      </c>
      <c r="L45" s="45"/>
      <c r="M45" s="47"/>
      <c r="N45" s="48"/>
      <c r="O45" s="28" t="str">
        <f>IF(E45="","",IF(OR(G45&gt;$E$14,I45&gt;$J$14),"&lt;&lt; Eingabe Punkte/Aufn. überprüfen",""))</f>
        <v/>
      </c>
      <c r="U45" s="8">
        <v>1</v>
      </c>
      <c r="V45">
        <f>VLOOKUP(C45,$A$28:$P$31,14,FALSE)</f>
        <v>0</v>
      </c>
      <c r="W45">
        <f>VLOOKUP(C46,$A$28:$N$31,14,FALSE)</f>
        <v>0</v>
      </c>
      <c r="X45">
        <f>G45</f>
        <v>0</v>
      </c>
      <c r="Y45">
        <f>G46</f>
        <v>0</v>
      </c>
      <c r="Z45">
        <f>I45</f>
        <v>0</v>
      </c>
      <c r="AA45" t="str">
        <f>I46</f>
        <v/>
      </c>
      <c r="AB45">
        <f>M45</f>
        <v>0</v>
      </c>
      <c r="AC45">
        <f>M46</f>
        <v>0</v>
      </c>
    </row>
    <row r="46" spans="2:21" ht="15" customHeight="1">
      <c r="B46" s="115"/>
      <c r="C46" s="112" t="str">
        <f>A29</f>
        <v xml:space="preserve">, </v>
      </c>
      <c r="D46" s="113"/>
      <c r="E46" s="74" t="str">
        <f>IF(G45="","",IF(E45=1,1,IF(E45=2,0,IF(E45=0,2))))</f>
        <v/>
      </c>
      <c r="F46" s="78"/>
      <c r="G46" s="52"/>
      <c r="H46" s="50"/>
      <c r="I46" s="78" t="str">
        <f>IF(I45="","",I45)</f>
        <v/>
      </c>
      <c r="J46" s="78"/>
      <c r="K46" s="82" t="e">
        <f t="shared" si="1"/>
        <v>#VALUE!</v>
      </c>
      <c r="L46" s="83"/>
      <c r="M46" s="49"/>
      <c r="N46" s="50"/>
      <c r="O46" s="28" t="str">
        <f>IF(E46="","",IF(OR(G46&gt;$E$14,I46&gt;$J$14),"&lt;&lt; Eingabe Punkte/Aufn. überprüfen",""))</f>
        <v/>
      </c>
      <c r="U46" s="9">
        <v>2</v>
      </c>
    </row>
    <row r="47" spans="2:29" ht="15" customHeight="1">
      <c r="B47" s="115"/>
      <c r="C47" s="104" t="str">
        <f>A30</f>
        <v xml:space="preserve">, </v>
      </c>
      <c r="D47" s="105"/>
      <c r="E47" s="76" t="str">
        <f>IF(G47="","",IF(G47=G48,1,IF(G47&lt;G48,0,2)))</f>
        <v/>
      </c>
      <c r="F47" s="81"/>
      <c r="G47" s="51"/>
      <c r="H47" s="48"/>
      <c r="I47" s="51"/>
      <c r="J47" s="47"/>
      <c r="K47" s="44" t="e">
        <f t="shared" si="1"/>
        <v>#VALUE!</v>
      </c>
      <c r="L47" s="45"/>
      <c r="M47" s="51"/>
      <c r="N47" s="48"/>
      <c r="O47" s="28" t="str">
        <f>IF(E47="","",IF(OR(G47&gt;$E$14,I47&gt;$J$14),"&lt;&lt; Eingabe Punkte/Aufn. überprüfen",""))</f>
        <v/>
      </c>
      <c r="U47" s="8">
        <v>3</v>
      </c>
      <c r="V47">
        <f>VLOOKUP(C47,$A$28:$P$31,14,FALSE)</f>
        <v>0</v>
      </c>
      <c r="W47">
        <f>VLOOKUP(C48,$A$28:$N$31,14,FALSE)</f>
        <v>0</v>
      </c>
      <c r="X47">
        <f>G47</f>
        <v>0</v>
      </c>
      <c r="Y47">
        <f>G48</f>
        <v>0</v>
      </c>
      <c r="Z47">
        <f>I47</f>
        <v>0</v>
      </c>
      <c r="AA47" t="str">
        <f>I48</f>
        <v/>
      </c>
      <c r="AB47">
        <f>M47</f>
        <v>0</v>
      </c>
      <c r="AC47">
        <f>M48</f>
        <v>0</v>
      </c>
    </row>
    <row r="48" spans="2:21" ht="15" customHeight="1">
      <c r="B48" s="116"/>
      <c r="C48" s="106" t="str">
        <f>A31</f>
        <v xml:space="preserve">, </v>
      </c>
      <c r="D48" s="107"/>
      <c r="E48" s="74" t="str">
        <f>IF(G47="","",IF(E47=1,1,IF(E47=2,0,IF(E47=0,2))))</f>
        <v/>
      </c>
      <c r="F48" s="75"/>
      <c r="G48" s="52"/>
      <c r="H48" s="50"/>
      <c r="I48" s="74" t="str">
        <f>IF(I47="","",I47)</f>
        <v/>
      </c>
      <c r="J48" s="78"/>
      <c r="K48" s="79" t="e">
        <f t="shared" si="1"/>
        <v>#VALUE!</v>
      </c>
      <c r="L48" s="80"/>
      <c r="M48" s="52"/>
      <c r="N48" s="50"/>
      <c r="O48" s="28" t="str">
        <f>IF(E48="","",IF(OR(G48&gt;$E$14,I48&gt;$J$14),"&lt;&lt; Eingabe Punkte/Aufn. überprüfen",""))</f>
        <v/>
      </c>
      <c r="U48" s="9">
        <v>4</v>
      </c>
    </row>
    <row r="51" spans="2:19" ht="18">
      <c r="B51" s="102" t="s">
        <v>25</v>
      </c>
      <c r="C51" s="102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3" spans="2:20" ht="37.5" customHeight="1">
      <c r="B53" s="5" t="s">
        <v>18</v>
      </c>
      <c r="C53" s="69" t="s">
        <v>9</v>
      </c>
      <c r="D53" s="70"/>
      <c r="E53" s="65" t="s">
        <v>11</v>
      </c>
      <c r="F53" s="65"/>
      <c r="G53" s="65"/>
      <c r="H53" s="65"/>
      <c r="I53" s="73" t="s">
        <v>22</v>
      </c>
      <c r="J53" s="70"/>
      <c r="K53" s="65" t="s">
        <v>13</v>
      </c>
      <c r="L53" s="65"/>
      <c r="M53" s="65" t="s">
        <v>16</v>
      </c>
      <c r="N53" s="65"/>
      <c r="O53" s="65" t="s">
        <v>14</v>
      </c>
      <c r="P53" s="65"/>
      <c r="Q53" s="65" t="s">
        <v>19</v>
      </c>
      <c r="R53" s="65"/>
      <c r="S53" s="65" t="s">
        <v>15</v>
      </c>
      <c r="T53" s="65"/>
    </row>
    <row r="54" spans="2:20" s="6" customFormat="1" ht="18.75" customHeight="1">
      <c r="B54" s="14">
        <v>1</v>
      </c>
      <c r="C54" s="71" t="str">
        <f>IF(ISERROR(IF(M64&lt;&gt;"",VLOOKUP(B54,$B$64:$S$67,2,FALSE),"")),"",IF(M64&lt;&gt;"",VLOOKUP(B54,$B$64:$S$67,2,FALSE),""))</f>
        <v/>
      </c>
      <c r="D54" s="72"/>
      <c r="E54" s="68" t="str">
        <f>IF(ISERROR(IF(M64&lt;&gt;"",VLOOKUP(B54,$B$64:$S$67,5,FALSE),"")),"",IF(M64&lt;&gt;"",VLOOKUP(B54,$B$64:$S$67,4,FALSE),""))</f>
        <v/>
      </c>
      <c r="F54" s="68"/>
      <c r="G54" s="68"/>
      <c r="H54" s="68"/>
      <c r="I54" s="66" t="str">
        <f>IF(ISERROR(IF(M64&lt;&gt;"",VLOOKUP(B54,$B$64:$S$67,7,FALSE),"")),"",IF(M64&lt;&gt;"",VLOOKUP(B54,$B$64:$S$67,8,FALSE),""))</f>
        <v/>
      </c>
      <c r="J54" s="67"/>
      <c r="K54" s="43" t="str">
        <f>IF(ISERROR(IF(M64&lt;&gt;"",VLOOKUP(B54,$B$64:$S$67,9,FALSE),"")),"",IF(M64&lt;&gt;"",VLOOKUP(B54,$B$64:$S$67,10,FALSE),""))</f>
        <v/>
      </c>
      <c r="L54" s="43"/>
      <c r="M54" s="43" t="str">
        <f>IF(ISERROR(IF(M64&lt;&gt;"",VLOOKUP(B54,$B$64:$S$67,11,FALSE),"")),"",IF(M64&lt;&gt;"",VLOOKUP(B54,$B$64:$S$67,12,FALSE),""))</f>
        <v/>
      </c>
      <c r="N54" s="43"/>
      <c r="O54" s="44" t="str">
        <f>IF(ISERROR(IF(M64&lt;&gt;"",VLOOKUP(B54,$B$64:$S$67,13,FALSE),"")),"",IF(M64&lt;&gt;"",VLOOKUP(B54,$B$64:$S$67,14,FALSE),""))</f>
        <v/>
      </c>
      <c r="P54" s="45"/>
      <c r="Q54" s="44" t="str">
        <f>IF(ISERROR(IF(M64&lt;&gt;"",VLOOKUP(B54,$B$64:$S$67,15,FALSE),"")),"",IF(M64&lt;&gt;"",VLOOKUP(B54,$B$64:$S$67,16,FALSE),""))</f>
        <v/>
      </c>
      <c r="R54" s="45"/>
      <c r="S54" s="43" t="str">
        <f>IF(ISERROR(IF(M64&lt;&gt;"",VLOOKUP(B54,$B$64:$S$67,17,FALSE),"")),"",IF(M64&lt;&gt;"",VLOOKUP(B54,$B$64:$S$67,18,FALSE),""))</f>
        <v/>
      </c>
      <c r="T54" s="43"/>
    </row>
    <row r="55" spans="2:20" ht="18.75" customHeight="1">
      <c r="B55" s="15">
        <v>2</v>
      </c>
      <c r="C55" s="71" t="str">
        <f>IF(ISERROR(IF(M65&lt;&gt;"",VLOOKUP(B55,$B$64:$S$67,2,FALSE),"")),"",IF(M65&lt;&gt;"",VLOOKUP(B55,$B$64:$S$67,2,FALSE),""))</f>
        <v/>
      </c>
      <c r="D55" s="72"/>
      <c r="E55" s="68" t="str">
        <f>IF(ISERROR(IF(M65&lt;&gt;"",VLOOKUP(B55,$B$64:$S$67,5,FALSE),"")),"",IF(M65&lt;&gt;"",VLOOKUP(B55,$B$64:$S$67,4,FALSE),""))</f>
        <v/>
      </c>
      <c r="F55" s="68"/>
      <c r="G55" s="68"/>
      <c r="H55" s="68"/>
      <c r="I55" s="66" t="str">
        <f>IF(ISERROR(IF(M65&lt;&gt;"",VLOOKUP(B55,$B$64:$S$67,7,FALSE),"")),"",IF(M65&lt;&gt;"",VLOOKUP(B55,$B$64:$S$67,8,FALSE),""))</f>
        <v/>
      </c>
      <c r="J55" s="67"/>
      <c r="K55" s="43" t="str">
        <f>IF(ISERROR(IF(M65&lt;&gt;"",VLOOKUP(B55,$B$64:$S$67,9,FALSE),"")),"",IF(M65&lt;&gt;"",VLOOKUP(B55,$B$64:$S$67,10,FALSE),""))</f>
        <v/>
      </c>
      <c r="L55" s="43"/>
      <c r="M55" s="43" t="str">
        <f>IF(ISERROR(IF(M65&lt;&gt;"",VLOOKUP(B55,$B$64:$S$67,11,FALSE),"")),"",IF(M65&lt;&gt;"",VLOOKUP(B55,$B$64:$S$67,12,FALSE),""))</f>
        <v/>
      </c>
      <c r="N55" s="43"/>
      <c r="O55" s="44" t="str">
        <f>IF(ISERROR(IF(M65&lt;&gt;"",VLOOKUP(B55,$B$64:$S$67,13,FALSE),"")),"",IF(M65&lt;&gt;"",VLOOKUP(B55,$B$64:$S$67,14,FALSE),""))</f>
        <v/>
      </c>
      <c r="P55" s="45"/>
      <c r="Q55" s="44" t="str">
        <f>IF(ISERROR(IF(M65&lt;&gt;"",VLOOKUP(B55,$B$64:$S$67,15,FALSE),"")),"",IF(M65&lt;&gt;"",VLOOKUP(B55,$B$64:$S$67,16,FALSE),""))</f>
        <v/>
      </c>
      <c r="R55" s="45"/>
      <c r="S55" s="43" t="str">
        <f>IF(ISERROR(IF(M65&lt;&gt;"",VLOOKUP(B55,$B$64:$S$67,17,FALSE),"")),"",IF(M65&lt;&gt;"",VLOOKUP(B55,$B$64:$S$67,18,FALSE),""))</f>
        <v/>
      </c>
      <c r="T55" s="43"/>
    </row>
    <row r="56" spans="2:20" ht="18.75" customHeight="1">
      <c r="B56" s="15">
        <v>3</v>
      </c>
      <c r="C56" s="71" t="str">
        <f>IF(ISERROR(IF(M66&lt;&gt;"",VLOOKUP(B56,$B$64:$S$67,2,FALSE),"")),"",IF(M66&lt;&gt;"",VLOOKUP(B56,$B$64:$S$67,2,FALSE),""))</f>
        <v/>
      </c>
      <c r="D56" s="72"/>
      <c r="E56" s="68" t="str">
        <f>IF(ISERROR(IF(M66&lt;&gt;"",VLOOKUP(B56,$B$64:$S$67,5,FALSE),"")),"",IF(M66&lt;&gt;"",VLOOKUP(B56,$B$64:$S$67,4,FALSE),""))</f>
        <v/>
      </c>
      <c r="F56" s="68"/>
      <c r="G56" s="68"/>
      <c r="H56" s="68"/>
      <c r="I56" s="66" t="str">
        <f>IF(ISERROR(IF(M66&lt;&gt;"",VLOOKUP(B56,$B$64:$S$67,7,FALSE),"")),"",IF(M66&lt;&gt;"",VLOOKUP(B56,$B$64:$S$67,8,FALSE),""))</f>
        <v/>
      </c>
      <c r="J56" s="67"/>
      <c r="K56" s="43" t="str">
        <f>IF(ISERROR(IF(M66&lt;&gt;"",VLOOKUP(B56,$B$64:$S$67,9,FALSE),"")),"",IF(M66&lt;&gt;"",VLOOKUP(B56,$B$64:$S$67,10,FALSE),""))</f>
        <v/>
      </c>
      <c r="L56" s="43"/>
      <c r="M56" s="43" t="str">
        <f>IF(ISERROR(IF(M66&lt;&gt;"",VLOOKUP(B56,$B$64:$S$67,11,FALSE),"")),"",IF(M66&lt;&gt;"",VLOOKUP(B56,$B$64:$S$67,12,FALSE),""))</f>
        <v/>
      </c>
      <c r="N56" s="43"/>
      <c r="O56" s="44" t="str">
        <f>IF(ISERROR(IF(M66&lt;&gt;"",VLOOKUP(B56,$B$64:$S$67,13,FALSE),"")),"",IF(M66&lt;&gt;"",VLOOKUP(B56,$B$64:$S$67,14,FALSE),""))</f>
        <v/>
      </c>
      <c r="P56" s="45"/>
      <c r="Q56" s="44" t="str">
        <f>IF(ISERROR(IF(M66&lt;&gt;"",VLOOKUP(B56,$B$64:$S$67,15,FALSE),"")),"",IF(M66&lt;&gt;"",VLOOKUP(B56,$B$64:$S$67,16,FALSE),""))</f>
        <v/>
      </c>
      <c r="R56" s="45"/>
      <c r="S56" s="43" t="str">
        <f>IF(ISERROR(IF(M66&lt;&gt;"",VLOOKUP(B56,$B$64:$S$67,17,FALSE),"")),"",IF(M66&lt;&gt;"",VLOOKUP(B56,$B$64:$S$67,18,FALSE),""))</f>
        <v/>
      </c>
      <c r="T56" s="43"/>
    </row>
    <row r="57" spans="2:20" ht="18.75" customHeight="1">
      <c r="B57" s="15">
        <v>4</v>
      </c>
      <c r="C57" s="71" t="str">
        <f>IF(ISERROR(IF(M67&lt;&gt;"",VLOOKUP(B57,$B$64:$S$67,2,FALSE),"")),"",IF(M67&lt;&gt;"",VLOOKUP(B57,$B$64:$S$67,2,FALSE),""))</f>
        <v/>
      </c>
      <c r="D57" s="72"/>
      <c r="E57" s="68" t="str">
        <f>IF(ISERROR(IF(M67&lt;&gt;"",VLOOKUP(B57,$B$64:$S$67,5,FALSE),"")),"",IF(M67&lt;&gt;"",VLOOKUP(B57,$B$64:$S$67,4,FALSE),""))</f>
        <v/>
      </c>
      <c r="F57" s="68"/>
      <c r="G57" s="68"/>
      <c r="H57" s="68"/>
      <c r="I57" s="66" t="str">
        <f>IF(ISERROR(IF(M67&lt;&gt;"",VLOOKUP(B57,$B$64:$S$67,7,FALSE),"")),"",IF(M67&lt;&gt;"",VLOOKUP(B57,$B$64:$S$67,8,FALSE),""))</f>
        <v/>
      </c>
      <c r="J57" s="67"/>
      <c r="K57" s="43" t="str">
        <f>IF(ISERROR(IF(M67&lt;&gt;"",VLOOKUP(B57,$B$64:$S$67,9,FALSE),"")),"",IF(M67&lt;&gt;"",VLOOKUP(B57,$B$64:$S$67,10,FALSE),""))</f>
        <v/>
      </c>
      <c r="L57" s="43"/>
      <c r="M57" s="43" t="str">
        <f>IF(ISERROR(IF(M67&lt;&gt;"",VLOOKUP(B57,$B$64:$S$67,11,FALSE),"")),"",IF(M67&lt;&gt;"",VLOOKUP(B57,$B$64:$S$67,12,FALSE),""))</f>
        <v/>
      </c>
      <c r="N57" s="43"/>
      <c r="O57" s="84" t="str">
        <f>IF(ISERROR(IF(M67&lt;&gt;"",VLOOKUP(B57,$B$64:$S$67,13,FALSE),"")),"",IF(M67&lt;&gt;"",VLOOKUP(B57,$B$64:$S$67,14,FALSE),""))</f>
        <v/>
      </c>
      <c r="P57" s="85"/>
      <c r="Q57" s="84" t="str">
        <f>IF(ISERROR(IF(M67&lt;&gt;"",VLOOKUP(B57,$B$64:$S$67,15,FALSE),"")),"",IF(M67&lt;&gt;"",VLOOKUP(B57,$B$64:$S$67,16,FALSE),""))</f>
        <v/>
      </c>
      <c r="R57" s="85"/>
      <c r="S57" s="43" t="str">
        <f>IF(ISERROR(IF(M67&lt;&gt;"",VLOOKUP(B57,$B$64:$S$67,17,FALSE),"")),"",IF(M67&lt;&gt;"",VLOOKUP(B57,$B$64:$S$67,18,FALSE),""))</f>
        <v/>
      </c>
      <c r="T57" s="43"/>
    </row>
    <row r="61" spans="2:19" ht="15.75">
      <c r="B61" s="111" t="s">
        <v>26</v>
      </c>
      <c r="C61" s="11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3" spans="2:22" ht="25.5" customHeight="1">
      <c r="B63" s="33" t="s">
        <v>18</v>
      </c>
      <c r="C63" s="63" t="s">
        <v>9</v>
      </c>
      <c r="D63" s="64"/>
      <c r="E63" s="53" t="s">
        <v>11</v>
      </c>
      <c r="F63" s="53"/>
      <c r="G63" s="53"/>
      <c r="H63" s="53"/>
      <c r="I63" s="59" t="s">
        <v>22</v>
      </c>
      <c r="J63" s="53"/>
      <c r="K63" s="53" t="s">
        <v>13</v>
      </c>
      <c r="L63" s="53"/>
      <c r="M63" s="53" t="s">
        <v>16</v>
      </c>
      <c r="N63" s="53"/>
      <c r="O63" s="53" t="s">
        <v>14</v>
      </c>
      <c r="P63" s="53"/>
      <c r="Q63" s="53" t="s">
        <v>19</v>
      </c>
      <c r="R63" s="53"/>
      <c r="S63" s="53" t="s">
        <v>15</v>
      </c>
      <c r="T63" s="53"/>
      <c r="U63" s="10" t="s">
        <v>21</v>
      </c>
      <c r="V63" s="10" t="s">
        <v>20</v>
      </c>
    </row>
    <row r="64" spans="2:22" ht="12.75">
      <c r="B64" s="26" t="str">
        <f>IF(V64=FALSE,"",RANK(V64,$V$64:$V$67,0))</f>
        <v/>
      </c>
      <c r="C64" s="61" t="str">
        <f>A28</f>
        <v xml:space="preserve">, </v>
      </c>
      <c r="D64" s="62"/>
      <c r="E64" s="60">
        <f>I28</f>
        <v>0</v>
      </c>
      <c r="F64" s="60"/>
      <c r="G64" s="60"/>
      <c r="H64" s="60"/>
      <c r="I64" s="46">
        <f>SUM(E41,E37,E45)</f>
        <v>0</v>
      </c>
      <c r="J64" s="46"/>
      <c r="K64" s="46">
        <f>SUM(G41,G37,G45)</f>
        <v>0</v>
      </c>
      <c r="L64" s="46"/>
      <c r="M64" s="46">
        <f>SUM(I41,I37,I45)</f>
        <v>0</v>
      </c>
      <c r="N64" s="46"/>
      <c r="O64" s="58" t="e">
        <f>TRUNC(K64/M64,IF($D$22=1,2,3))</f>
        <v>#DIV/0!</v>
      </c>
      <c r="P64" s="58"/>
      <c r="Q64" s="54" t="e">
        <f>IF(U64,U64,"--")</f>
        <v>#VALUE!</v>
      </c>
      <c r="R64" s="55"/>
      <c r="S64" s="46">
        <f>MAX(M41,M37,M45)</f>
        <v>0</v>
      </c>
      <c r="T64" s="46"/>
      <c r="U64" s="11" t="e">
        <f>MAX(IF(E41&gt;=1,K41,0),IF(E37&gt;=1,K37,0),IF(E45&gt;=1,K45,0))</f>
        <v>#VALUE!</v>
      </c>
      <c r="V64" s="13" t="b">
        <f>IF(M64,IF(I64=0,O64*10000000000+S64,I64*10000000000000+O64*10000000000+Q64*100000+S64))</f>
        <v>0</v>
      </c>
    </row>
    <row r="65" spans="2:22" ht="12.75">
      <c r="B65" s="26" t="str">
        <f>IF(V65=FALSE,"",RANK(V65,$V$64:$V$67,0))</f>
        <v/>
      </c>
      <c r="C65" s="61" t="str">
        <f>A29</f>
        <v xml:space="preserve">, </v>
      </c>
      <c r="D65" s="62"/>
      <c r="E65" s="60">
        <f>I29</f>
        <v>0</v>
      </c>
      <c r="F65" s="60"/>
      <c r="G65" s="60"/>
      <c r="H65" s="60"/>
      <c r="I65" s="46">
        <f>SUM(E43,E39,E46)</f>
        <v>0</v>
      </c>
      <c r="J65" s="46"/>
      <c r="K65" s="46">
        <f>SUM(G43,G39,G46)</f>
        <v>0</v>
      </c>
      <c r="L65" s="46"/>
      <c r="M65" s="46">
        <f>SUM(I43,I39,I46)</f>
        <v>0</v>
      </c>
      <c r="N65" s="46"/>
      <c r="O65" s="58" t="e">
        <f aca="true" t="shared" si="3" ref="O65:O67">TRUNC(K65/M65,IF($D$22=1,2,3))</f>
        <v>#DIV/0!</v>
      </c>
      <c r="P65" s="58"/>
      <c r="Q65" s="54" t="e">
        <f>IF(U65,U65,"--")</f>
        <v>#VALUE!</v>
      </c>
      <c r="R65" s="55"/>
      <c r="S65" s="46">
        <f>MAX(M43,M39,M46)</f>
        <v>0</v>
      </c>
      <c r="T65" s="46"/>
      <c r="U65" s="12" t="e">
        <f>MAX(IF(E43&gt;=1,K43,0),IF(E39&gt;=1,K39,0),IF(E46&gt;=1,K46,0))</f>
        <v>#VALUE!</v>
      </c>
      <c r="V65" s="13" t="b">
        <f>IF(M65,IF(I65=0,O65*10000000000+S65,I65*10000000000000+O65*10000000000+Q65*100000+S65))</f>
        <v>0</v>
      </c>
    </row>
    <row r="66" spans="2:22" ht="12.75">
      <c r="B66" s="26" t="str">
        <f>IF(V66=FALSE,"",RANK(V66,$V$64:$V$67,0))</f>
        <v/>
      </c>
      <c r="C66" s="61" t="str">
        <f>A30</f>
        <v xml:space="preserve">, </v>
      </c>
      <c r="D66" s="62"/>
      <c r="E66" s="60">
        <f>I30</f>
        <v>0</v>
      </c>
      <c r="F66" s="60"/>
      <c r="G66" s="60"/>
      <c r="H66" s="60"/>
      <c r="I66" s="46">
        <f>SUM(E47,E42,E40)</f>
        <v>0</v>
      </c>
      <c r="J66" s="46"/>
      <c r="K66" s="46">
        <f>SUM(G47,G42,G40)</f>
        <v>0</v>
      </c>
      <c r="L66" s="46"/>
      <c r="M66" s="46">
        <f>SUM(I47,I42,I40)</f>
        <v>0</v>
      </c>
      <c r="N66" s="46"/>
      <c r="O66" s="58" t="e">
        <f t="shared" si="3"/>
        <v>#DIV/0!</v>
      </c>
      <c r="P66" s="58"/>
      <c r="Q66" s="54" t="e">
        <f>IF(U66,U66,"--")</f>
        <v>#VALUE!</v>
      </c>
      <c r="R66" s="55"/>
      <c r="S66" s="46">
        <f>MAX(M47,M42,M40)</f>
        <v>0</v>
      </c>
      <c r="T66" s="46"/>
      <c r="U66" s="12" t="e">
        <f>MAX(IF(E47&gt;=1,K47,0),IF(E42&gt;=1,K42,0),IF(E40&gt;=1,K40,0))</f>
        <v>#VALUE!</v>
      </c>
      <c r="V66" s="13" t="b">
        <f>IF(M66,IF(I66=0,O66*10000000000+S66,I66*10000000000000+O66*10000000000+Q66*100000+S66))</f>
        <v>0</v>
      </c>
    </row>
    <row r="67" spans="2:22" ht="12.75">
      <c r="B67" s="26" t="str">
        <f>IF(V67=FALSE,"",RANK(V67,$V$64:$V$67,0))</f>
        <v/>
      </c>
      <c r="C67" s="61" t="str">
        <f>A31</f>
        <v xml:space="preserve">, </v>
      </c>
      <c r="D67" s="62"/>
      <c r="E67" s="60">
        <f>I31</f>
        <v>0</v>
      </c>
      <c r="F67" s="60"/>
      <c r="G67" s="60"/>
      <c r="H67" s="60"/>
      <c r="I67" s="46">
        <f>SUM(E48,E44,E38)</f>
        <v>0</v>
      </c>
      <c r="J67" s="46"/>
      <c r="K67" s="46">
        <f>SUM(G48,G44,G38)</f>
        <v>0</v>
      </c>
      <c r="L67" s="46"/>
      <c r="M67" s="46">
        <f>SUM(I48,I44,I38)</f>
        <v>0</v>
      </c>
      <c r="N67" s="46"/>
      <c r="O67" s="58" t="e">
        <f t="shared" si="3"/>
        <v>#DIV/0!</v>
      </c>
      <c r="P67" s="58"/>
      <c r="Q67" s="56" t="e">
        <f>IF(U67,U67,"--")</f>
        <v>#VALUE!</v>
      </c>
      <c r="R67" s="57"/>
      <c r="S67" s="46">
        <f>MAX(M48,M44,M38)</f>
        <v>0</v>
      </c>
      <c r="T67" s="46"/>
      <c r="U67" s="12" t="e">
        <f>MAX(IF(E48&gt;=1,K48,0),IF(E44&gt;=1,K44,0),IF(E38&gt;=1,K38,0))</f>
        <v>#VALUE!</v>
      </c>
      <c r="V67" s="13" t="b">
        <f>IF(M67,IF(I67=0,O67*10000000000+S67,I67*10000000000000+O67*10000000000+Q67*100000+S67))</f>
        <v>0</v>
      </c>
    </row>
  </sheetData>
  <sheetProtection password="CD87" sheet="1" objects="1" scenarios="1" formatCells="0" selectLockedCells="1"/>
  <mergeCells count="191">
    <mergeCell ref="B22:C22"/>
    <mergeCell ref="B51:C51"/>
    <mergeCell ref="B61:C61"/>
    <mergeCell ref="C45:D45"/>
    <mergeCell ref="C46:D46"/>
    <mergeCell ref="C37:D37"/>
    <mergeCell ref="C38:D38"/>
    <mergeCell ref="C39:D39"/>
    <mergeCell ref="C40:D40"/>
    <mergeCell ref="C43:D43"/>
    <mergeCell ref="C44:D44"/>
    <mergeCell ref="C41:D41"/>
    <mergeCell ref="C42:D42"/>
    <mergeCell ref="B45:B48"/>
    <mergeCell ref="C56:D56"/>
    <mergeCell ref="C57:D57"/>
    <mergeCell ref="B25:C25"/>
    <mergeCell ref="B37:B40"/>
    <mergeCell ref="B41:B44"/>
    <mergeCell ref="B9:T9"/>
    <mergeCell ref="C36:D36"/>
    <mergeCell ref="C47:D47"/>
    <mergeCell ref="C48:D48"/>
    <mergeCell ref="C27:D27"/>
    <mergeCell ref="C28:D28"/>
    <mergeCell ref="C29:D29"/>
    <mergeCell ref="C30:D30"/>
    <mergeCell ref="C31:D31"/>
    <mergeCell ref="E36:F36"/>
    <mergeCell ref="N27:P27"/>
    <mergeCell ref="N28:P28"/>
    <mergeCell ref="N29:P29"/>
    <mergeCell ref="N30:P30"/>
    <mergeCell ref="K36:L36"/>
    <mergeCell ref="G43:H43"/>
    <mergeCell ref="I43:J43"/>
    <mergeCell ref="K43:L43"/>
    <mergeCell ref="G47:H47"/>
    <mergeCell ref="I47:J47"/>
    <mergeCell ref="M36:N36"/>
    <mergeCell ref="I27:M27"/>
    <mergeCell ref="E43:F43"/>
    <mergeCell ref="E30:H30"/>
    <mergeCell ref="E31:H31"/>
    <mergeCell ref="B34:D34"/>
    <mergeCell ref="E44:F44"/>
    <mergeCell ref="G44:H44"/>
    <mergeCell ref="I44:J44"/>
    <mergeCell ref="K44:L44"/>
    <mergeCell ref="E42:F42"/>
    <mergeCell ref="G42:H42"/>
    <mergeCell ref="I42:J42"/>
    <mergeCell ref="K42:L42"/>
    <mergeCell ref="K37:L37"/>
    <mergeCell ref="E41:F41"/>
    <mergeCell ref="G41:H41"/>
    <mergeCell ref="I41:J41"/>
    <mergeCell ref="K41:L41"/>
    <mergeCell ref="E39:F39"/>
    <mergeCell ref="G39:H39"/>
    <mergeCell ref="I39:J39"/>
    <mergeCell ref="K39:L39"/>
    <mergeCell ref="I40:J40"/>
    <mergeCell ref="K40:L40"/>
    <mergeCell ref="G36:H36"/>
    <mergeCell ref="E40:F40"/>
    <mergeCell ref="G40:H40"/>
    <mergeCell ref="E38:F38"/>
    <mergeCell ref="G38:H38"/>
    <mergeCell ref="I38:J38"/>
    <mergeCell ref="K38:L38"/>
    <mergeCell ref="K57:L57"/>
    <mergeCell ref="M57:N57"/>
    <mergeCell ref="O57:P57"/>
    <mergeCell ref="Q57:R57"/>
    <mergeCell ref="D12:E12"/>
    <mergeCell ref="D20:F20"/>
    <mergeCell ref="D16:F16"/>
    <mergeCell ref="D18:F18"/>
    <mergeCell ref="I36:J36"/>
    <mergeCell ref="E27:H27"/>
    <mergeCell ref="E28:H28"/>
    <mergeCell ref="E29:H29"/>
    <mergeCell ref="E37:F37"/>
    <mergeCell ref="G37:H37"/>
    <mergeCell ref="I37:J37"/>
    <mergeCell ref="I28:M28"/>
    <mergeCell ref="I29:M29"/>
    <mergeCell ref="I30:M30"/>
    <mergeCell ref="I31:M31"/>
    <mergeCell ref="N31:P31"/>
    <mergeCell ref="K47:L47"/>
    <mergeCell ref="I53:J53"/>
    <mergeCell ref="I54:J54"/>
    <mergeCell ref="I55:J55"/>
    <mergeCell ref="I56:J56"/>
    <mergeCell ref="E48:F48"/>
    <mergeCell ref="E45:F45"/>
    <mergeCell ref="G45:H45"/>
    <mergeCell ref="I45:J45"/>
    <mergeCell ref="K45:L45"/>
    <mergeCell ref="G48:H48"/>
    <mergeCell ref="I48:J48"/>
    <mergeCell ref="K48:L48"/>
    <mergeCell ref="E47:F47"/>
    <mergeCell ref="K54:L54"/>
    <mergeCell ref="E46:F46"/>
    <mergeCell ref="G46:H46"/>
    <mergeCell ref="I46:J46"/>
    <mergeCell ref="K46:L46"/>
    <mergeCell ref="C63:D63"/>
    <mergeCell ref="C64:D64"/>
    <mergeCell ref="S54:T54"/>
    <mergeCell ref="O53:P53"/>
    <mergeCell ref="Q53:R53"/>
    <mergeCell ref="S53:T53"/>
    <mergeCell ref="Q56:R56"/>
    <mergeCell ref="K53:L53"/>
    <mergeCell ref="M53:N53"/>
    <mergeCell ref="K55:L55"/>
    <mergeCell ref="M55:N55"/>
    <mergeCell ref="O54:P54"/>
    <mergeCell ref="Q54:R54"/>
    <mergeCell ref="E63:H63"/>
    <mergeCell ref="I57:J57"/>
    <mergeCell ref="E53:H53"/>
    <mergeCell ref="E54:H54"/>
    <mergeCell ref="E55:H55"/>
    <mergeCell ref="E56:H56"/>
    <mergeCell ref="K56:L56"/>
    <mergeCell ref="E57:H57"/>
    <mergeCell ref="C53:D53"/>
    <mergeCell ref="C54:D54"/>
    <mergeCell ref="C55:D55"/>
    <mergeCell ref="E65:H65"/>
    <mergeCell ref="E66:H66"/>
    <mergeCell ref="E67:H67"/>
    <mergeCell ref="C65:D65"/>
    <mergeCell ref="C66:D66"/>
    <mergeCell ref="C67:D67"/>
    <mergeCell ref="I67:J67"/>
    <mergeCell ref="M67:N67"/>
    <mergeCell ref="I64:J64"/>
    <mergeCell ref="K67:L67"/>
    <mergeCell ref="I66:J66"/>
    <mergeCell ref="E64:H64"/>
    <mergeCell ref="S66:T66"/>
    <mergeCell ref="S67:T67"/>
    <mergeCell ref="Q63:R63"/>
    <mergeCell ref="Q66:R66"/>
    <mergeCell ref="Q67:R67"/>
    <mergeCell ref="O67:P67"/>
    <mergeCell ref="O64:P64"/>
    <mergeCell ref="Q64:R64"/>
    <mergeCell ref="I65:J65"/>
    <mergeCell ref="K65:L65"/>
    <mergeCell ref="M65:N65"/>
    <mergeCell ref="Q65:R65"/>
    <mergeCell ref="K64:L64"/>
    <mergeCell ref="M64:N64"/>
    <mergeCell ref="S63:T63"/>
    <mergeCell ref="S64:T64"/>
    <mergeCell ref="K66:L66"/>
    <mergeCell ref="M66:N66"/>
    <mergeCell ref="O66:P66"/>
    <mergeCell ref="O65:P65"/>
    <mergeCell ref="O63:P63"/>
    <mergeCell ref="I63:J63"/>
    <mergeCell ref="K63:L63"/>
    <mergeCell ref="M63:N63"/>
    <mergeCell ref="S57:T57"/>
    <mergeCell ref="O55:P55"/>
    <mergeCell ref="Q55:R55"/>
    <mergeCell ref="S55:T55"/>
    <mergeCell ref="M56:N56"/>
    <mergeCell ref="O56:P56"/>
    <mergeCell ref="S56:T56"/>
    <mergeCell ref="S65:T65"/>
    <mergeCell ref="M37:N37"/>
    <mergeCell ref="M43:N43"/>
    <mergeCell ref="M40:N40"/>
    <mergeCell ref="M42:N42"/>
    <mergeCell ref="M44:N44"/>
    <mergeCell ref="M38:N38"/>
    <mergeCell ref="M41:N41"/>
    <mergeCell ref="M45:N45"/>
    <mergeCell ref="M47:N47"/>
    <mergeCell ref="M48:N48"/>
    <mergeCell ref="M54:N54"/>
    <mergeCell ref="M46:N46"/>
    <mergeCell ref="M39:N39"/>
  </mergeCells>
  <conditionalFormatting sqref="B64:B67">
    <cfRule type="expression" priority="10" dxfId="8" stopIfTrue="1">
      <formula>ISERROR(B64)</formula>
    </cfRule>
  </conditionalFormatting>
  <conditionalFormatting sqref="C54">
    <cfRule type="cellIs" priority="11" dxfId="8" operator="equal" stopIfTrue="1">
      <formula>#N/A</formula>
    </cfRule>
  </conditionalFormatting>
  <conditionalFormatting sqref="C55:C57">
    <cfRule type="cellIs" priority="9" dxfId="8" operator="equal" stopIfTrue="1">
      <formula>#N/A</formula>
    </cfRule>
  </conditionalFormatting>
  <conditionalFormatting sqref="K37:L48">
    <cfRule type="expression" priority="7" dxfId="1">
      <formula>$D$22=2</formula>
    </cfRule>
    <cfRule type="expression" priority="8" dxfId="0">
      <formula>$D$22=1</formula>
    </cfRule>
  </conditionalFormatting>
  <conditionalFormatting sqref="O54:P57">
    <cfRule type="expression" priority="5" dxfId="1">
      <formula>$D$22=2</formula>
    </cfRule>
    <cfRule type="expression" priority="6" dxfId="0">
      <formula>$D$22=1</formula>
    </cfRule>
  </conditionalFormatting>
  <conditionalFormatting sqref="Q54:R57">
    <cfRule type="expression" priority="3" dxfId="1">
      <formula>$D$22=2</formula>
    </cfRule>
    <cfRule type="expression" priority="4" dxfId="0">
      <formula>$D$22=1</formula>
    </cfRule>
  </conditionalFormatting>
  <conditionalFormatting sqref="Q64:R67">
    <cfRule type="expression" priority="1" dxfId="1">
      <formula>$D$22=2</formula>
    </cfRule>
    <cfRule type="expression" priority="2" dxfId="0">
      <formula>$D$22=1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0" r:id="rId5"/>
  <headerFooter alignWithMargins="0">
    <oddFooter>&amp;R&amp;8&amp;P/&amp;N</oddFooter>
  </headerFooter>
  <rowBreaks count="1" manualBreakCount="1">
    <brk id="31" min="1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 topLeftCell="A1">
      <selection activeCell="F20" sqref="F20"/>
    </sheetView>
  </sheetViews>
  <sheetFormatPr defaultColWidth="11.421875" defaultRowHeight="12.75"/>
  <sheetData>
    <row r="1" spans="1:10" ht="12.75">
      <c r="A1">
        <v>1</v>
      </c>
      <c r="C1">
        <f>Tabelle!V37</f>
        <v>0</v>
      </c>
      <c r="D1">
        <f>Tabelle!W37</f>
        <v>0</v>
      </c>
      <c r="E1">
        <f>Tabelle!X37</f>
        <v>0</v>
      </c>
      <c r="F1">
        <f>Tabelle!Y37</f>
        <v>0</v>
      </c>
      <c r="G1">
        <f>Tabelle!Z37</f>
        <v>0</v>
      </c>
      <c r="H1" t="str">
        <f>Tabelle!AA37</f>
        <v/>
      </c>
      <c r="I1">
        <f>Tabelle!AB37</f>
        <v>0</v>
      </c>
      <c r="J1">
        <f>Tabelle!AC37</f>
        <v>0</v>
      </c>
    </row>
    <row r="2" spans="1:10" ht="12.75">
      <c r="A2">
        <v>2</v>
      </c>
      <c r="C2">
        <f>Tabelle!V39</f>
        <v>0</v>
      </c>
      <c r="D2">
        <f>Tabelle!W39</f>
        <v>0</v>
      </c>
      <c r="E2">
        <f>Tabelle!X39</f>
        <v>0</v>
      </c>
      <c r="F2">
        <f>Tabelle!Y39</f>
        <v>0</v>
      </c>
      <c r="G2">
        <f>Tabelle!Z39</f>
        <v>0</v>
      </c>
      <c r="H2" t="str">
        <f>Tabelle!AA39</f>
        <v/>
      </c>
      <c r="I2">
        <f>Tabelle!AB39</f>
        <v>0</v>
      </c>
      <c r="J2">
        <f>Tabelle!AC39</f>
        <v>0</v>
      </c>
    </row>
    <row r="3" spans="1:10" ht="12.75">
      <c r="A3">
        <v>3</v>
      </c>
      <c r="C3">
        <f>Tabelle!V41</f>
        <v>0</v>
      </c>
      <c r="D3">
        <f>Tabelle!W41</f>
        <v>0</v>
      </c>
      <c r="E3">
        <f>Tabelle!X41</f>
        <v>0</v>
      </c>
      <c r="F3">
        <f>Tabelle!Y41</f>
        <v>0</v>
      </c>
      <c r="G3">
        <f>Tabelle!Z41</f>
        <v>0</v>
      </c>
      <c r="H3" t="str">
        <f>Tabelle!AA41</f>
        <v/>
      </c>
      <c r="I3">
        <f>Tabelle!AB41</f>
        <v>0</v>
      </c>
      <c r="J3">
        <f>Tabelle!AC41</f>
        <v>0</v>
      </c>
    </row>
    <row r="4" spans="1:10" ht="12.75">
      <c r="A4">
        <v>4</v>
      </c>
      <c r="C4">
        <f>Tabelle!V43</f>
        <v>0</v>
      </c>
      <c r="D4">
        <f>Tabelle!W43</f>
        <v>0</v>
      </c>
      <c r="E4">
        <f>Tabelle!X43</f>
        <v>0</v>
      </c>
      <c r="F4">
        <f>Tabelle!Y43</f>
        <v>0</v>
      </c>
      <c r="G4">
        <f>Tabelle!Z43</f>
        <v>0</v>
      </c>
      <c r="H4" t="str">
        <f>Tabelle!AA43</f>
        <v/>
      </c>
      <c r="I4">
        <f>Tabelle!AB43</f>
        <v>0</v>
      </c>
      <c r="J4">
        <f>Tabelle!AC43</f>
        <v>0</v>
      </c>
    </row>
    <row r="5" spans="1:10" ht="12.75">
      <c r="A5">
        <v>5</v>
      </c>
      <c r="C5">
        <f>Tabelle!V45</f>
        <v>0</v>
      </c>
      <c r="D5">
        <f>Tabelle!W45</f>
        <v>0</v>
      </c>
      <c r="E5">
        <f>Tabelle!X45</f>
        <v>0</v>
      </c>
      <c r="F5">
        <f>Tabelle!Y45</f>
        <v>0</v>
      </c>
      <c r="G5">
        <f>Tabelle!Z45</f>
        <v>0</v>
      </c>
      <c r="H5" t="str">
        <f>Tabelle!AA45</f>
        <v/>
      </c>
      <c r="I5">
        <f>Tabelle!AB45</f>
        <v>0</v>
      </c>
      <c r="J5">
        <f>Tabelle!AC45</f>
        <v>0</v>
      </c>
    </row>
    <row r="6" spans="1:10" ht="12.75">
      <c r="A6">
        <v>6</v>
      </c>
      <c r="C6">
        <f>Tabelle!V47</f>
        <v>0</v>
      </c>
      <c r="D6">
        <f>Tabelle!W47</f>
        <v>0</v>
      </c>
      <c r="E6">
        <f>Tabelle!X47</f>
        <v>0</v>
      </c>
      <c r="F6">
        <f>Tabelle!Y47</f>
        <v>0</v>
      </c>
      <c r="G6">
        <f>Tabelle!Z47</f>
        <v>0</v>
      </c>
      <c r="H6" t="str">
        <f>Tabelle!AA47</f>
        <v/>
      </c>
      <c r="I6">
        <f>Tabelle!AB47</f>
        <v>0</v>
      </c>
      <c r="J6">
        <f>Tabelle!AC47</f>
        <v>0</v>
      </c>
    </row>
  </sheetData>
  <sheetProtection password="CD87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Surfer</dc:creator>
  <cp:keywords/>
  <dc:description/>
  <cp:lastModifiedBy>Volker Schneider</cp:lastModifiedBy>
  <cp:lastPrinted>2015-08-29T11:37:27Z</cp:lastPrinted>
  <dcterms:created xsi:type="dcterms:W3CDTF">2013-12-22T19:30:03Z</dcterms:created>
  <dcterms:modified xsi:type="dcterms:W3CDTF">2021-09-23T07:09:04Z</dcterms:modified>
  <cp:category/>
  <cp:version/>
  <cp:contentType/>
  <cp:contentStatus/>
</cp:coreProperties>
</file>